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Profile" sheetId="2" state="visible" r:id="rId2"/>
    <sheet xmlns:r="http://schemas.openxmlformats.org/officeDocument/2006/relationships" name="Summary" sheetId="3" state="visible" r:id="rId3"/>
  </sheets>
  <definedNames/>
  <calcPr calcId="124519" fullCalcOnLoad="1"/>
</workbook>
</file>

<file path=xl/styles.xml><?xml version="1.0" encoding="utf-8"?>
<styleSheet xmlns="http://schemas.openxmlformats.org/spreadsheetml/2006/main">
  <numFmts count="1">
    <numFmt numFmtId="164" formatCode="0.0"/>
  </numFmts>
  <fonts count="7">
    <font>
      <name val="Calibri"/>
      <family val="2"/>
      <color theme="1"/>
      <sz val="11"/>
      <scheme val="minor"/>
    </font>
    <font>
      <name val="Arial"/>
      <b val="1"/>
      <color rgb="000B2545"/>
      <sz val="16"/>
    </font>
    <font>
      <name val="Arial"/>
      <i val="1"/>
      <color rgb="0044546A"/>
      <sz val="10"/>
    </font>
    <font>
      <name val="Arial"/>
      <b val="1"/>
      <sz val="10"/>
    </font>
    <font>
      <name val="Arial"/>
      <sz val="10"/>
    </font>
    <font>
      <name val="Arial"/>
      <b val="1"/>
      <color rgb="00FFFFFF"/>
      <sz val="10"/>
    </font>
    <font>
      <name val="Arial"/>
      <b val="1"/>
      <color rgb="0013315C"/>
      <sz val="12"/>
    </font>
  </fonts>
  <fills count="5">
    <fill>
      <patternFill/>
    </fill>
    <fill>
      <patternFill patternType="gray125"/>
    </fill>
    <fill>
      <patternFill patternType="solid">
        <fgColor rgb="00FFF2CC"/>
      </patternFill>
    </fill>
    <fill>
      <patternFill patternType="solid">
        <fgColor rgb="000B2545"/>
      </patternFill>
    </fill>
    <fill>
      <patternFill patternType="solid">
        <fgColor rgb="00D9E2EC"/>
      </patternFill>
    </fill>
  </fills>
  <borders count="2">
    <border>
      <left/>
      <right/>
      <top/>
      <bottom/>
      <diagonal/>
    </border>
    <border>
      <left style="thin">
        <color rgb="00BFC9D4"/>
      </left>
      <right style="thin">
        <color rgb="00BFC9D4"/>
      </right>
      <top style="thin">
        <color rgb="00BFC9D4"/>
      </top>
      <bottom style="thin">
        <color rgb="00BFC9D4"/>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4" fillId="2" borderId="0" applyAlignment="1" pivotButton="0" quotePrefix="0" xfId="0">
      <alignment vertical="top" wrapText="1"/>
    </xf>
    <xf numFmtId="0" fontId="2" fillId="0" borderId="0" applyAlignment="1" pivotButton="0" quotePrefix="0" xfId="0">
      <alignment vertical="top" wrapText="1"/>
    </xf>
    <xf numFmtId="0" fontId="5" fillId="3" borderId="1" applyAlignment="1" pivotButton="0" quotePrefix="0" xfId="0">
      <alignment horizontal="center" vertical="center"/>
    </xf>
    <xf numFmtId="0" fontId="3" fillId="0" borderId="1" applyAlignment="1" pivotButton="0" quotePrefix="0" xfId="0">
      <alignment horizontal="center" vertical="center"/>
    </xf>
    <xf numFmtId="0" fontId="4" fillId="0" borderId="1" applyAlignment="1" pivotButton="0" quotePrefix="0" xfId="0">
      <alignment horizontal="center" vertical="center"/>
    </xf>
    <xf numFmtId="0" fontId="4" fillId="0" borderId="1" applyAlignment="1" pivotButton="0" quotePrefix="0" xfId="0">
      <alignment vertical="top" wrapText="1"/>
    </xf>
    <xf numFmtId="0" fontId="4" fillId="2" borderId="1" applyAlignment="1" pivotButton="0" quotePrefix="0" xfId="0">
      <alignment horizontal="center" vertical="center"/>
    </xf>
    <xf numFmtId="0" fontId="4" fillId="2" borderId="1" applyAlignment="1" pivotButton="0" quotePrefix="0" xfId="0">
      <alignment vertical="top" wrapText="1"/>
    </xf>
    <xf numFmtId="0" fontId="3" fillId="0" borderId="1" applyAlignment="1" pivotButton="0" quotePrefix="0" xfId="0">
      <alignment vertical="top" wrapText="1"/>
    </xf>
    <xf numFmtId="164" fontId="4" fillId="0" borderId="1" applyAlignment="1" pivotButton="0" quotePrefix="0" xfId="0">
      <alignment horizontal="center" vertical="center"/>
    </xf>
    <xf numFmtId="0" fontId="3" fillId="4" borderId="1" applyAlignment="1" pivotButton="0" quotePrefix="0" xfId="0">
      <alignment vertical="top" wrapText="1"/>
    </xf>
    <xf numFmtId="164" fontId="3" fillId="4" borderId="1" applyAlignment="1" pivotButton="0" quotePrefix="0" xfId="0">
      <alignment horizontal="center" vertical="center"/>
    </xf>
    <xf numFmtId="0" fontId="3" fillId="4" borderId="1" applyAlignment="1" pivotButton="0" quotePrefix="0" xfId="0">
      <alignment horizontal="center" vertical="center"/>
    </xf>
    <xf numFmtId="0" fontId="4" fillId="4" borderId="1" applyAlignment="1" pivotButton="0" quotePrefix="0" xfId="0">
      <alignment vertical="top" wrapText="1"/>
    </xf>
    <xf numFmtId="0" fontId="3" fillId="0" borderId="0"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0"/>
  <sheetViews>
    <sheetView showGridLines="0" workbookViewId="0">
      <selection activeCell="A1" sqref="A1"/>
    </sheetView>
  </sheetViews>
  <sheetFormatPr baseColWidth="8" defaultRowHeight="15"/>
  <cols>
    <col width="2" customWidth="1" min="1" max="1"/>
    <col width="112" customWidth="1" min="2" max="2"/>
  </cols>
  <sheetData>
    <row r="2">
      <c r="B2" s="1" t="inlineStr">
        <is>
          <t>NIST CSF 2.0 Profile for Small Business</t>
        </is>
      </c>
    </row>
    <row r="3">
      <c r="B3" s="2" t="inlineStr">
        <is>
          <t>AEGITz  |  Manage. Advise. Build.  |  aegitz.com</t>
        </is>
      </c>
    </row>
    <row r="5">
      <c r="B5" s="3" t="inlineStr">
        <is>
          <t>What this is for</t>
        </is>
      </c>
    </row>
    <row r="6" ht="60" customHeight="1">
      <c r="B6" s="4" t="inlineStr">
        <is>
          <t>A framework is not a control set. It is a common language, and that is the point: it lets an owner, an insurer, an enterprise customer, and an IT provider describe the same environment the same way. This profile scores your current state and your target state across all six CSF 2.0 functions, then ranks the gaps by the distance you actually intend to travel.</t>
        </is>
      </c>
    </row>
    <row r="8">
      <c r="B8" s="3" t="inlineStr">
        <is>
          <t>How to use it</t>
        </is>
      </c>
    </row>
    <row r="9" ht="28" customHeight="1">
      <c r="B9" s="4" t="inlineStr">
        <is>
          <t>1. Score Current for every category. Score honestly rather than aspirationally.</t>
        </is>
      </c>
    </row>
    <row r="10" ht="28" customHeight="1">
      <c r="B10" s="4" t="inlineStr">
        <is>
          <t>2. Score Target. Not everything needs to be a 4. Deciding that a category stays at 2 is a legitimate decision.</t>
        </is>
      </c>
    </row>
    <row r="11" ht="28" customHeight="1">
      <c r="B11" s="4" t="inlineStr">
        <is>
          <t>3. Set Business criticality for each category. This is what makes the priority ranking useful.</t>
        </is>
      </c>
    </row>
    <row r="12" ht="28" customHeight="1">
      <c r="B12" s="4" t="inlineStr">
        <is>
          <t>4. Read the Profile tab. Work the highest priority scores first.</t>
        </is>
      </c>
    </row>
    <row r="14">
      <c r="B14" s="3" t="inlineStr">
        <is>
          <t>Legend</t>
        </is>
      </c>
    </row>
    <row r="15">
      <c r="B15" s="5" t="inlineStr">
        <is>
          <t>Shaded cells are the ones you fill in.</t>
        </is>
      </c>
    </row>
    <row r="16">
      <c r="B16" s="4" t="inlineStr">
        <is>
          <t>Tier 1 Partial, Tier 2 Risk Informed, Tier 3 Repeatable, Tier 4 Adaptive.</t>
        </is>
      </c>
    </row>
    <row r="17">
      <c r="B17" s="4" t="inlineStr">
        <is>
          <t>GOVERN is new in CSF 2.0 and it is where most small businesses score lowest.</t>
        </is>
      </c>
    </row>
    <row r="20" ht="32" customHeight="1">
      <c r="B20" s="6" t="inlineStr">
        <is>
          <t>Provided free by AEGITz. Operational guidance, not legal advice. Have counsel review anything you adopt that carries a regulatory obligation.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3"/>
  <sheetViews>
    <sheetView showGridLines="0" workbookViewId="0">
      <pane xSplit="3" ySplit="1" topLeftCell="D2" activePane="bottomRight" state="frozen"/>
      <selection pane="topRight"/>
      <selection pane="bottomLeft"/>
      <selection pane="bottomRight" activeCell="A1" sqref="A1"/>
    </sheetView>
  </sheetViews>
  <sheetFormatPr baseColWidth="8" defaultRowHeight="15"/>
  <cols>
    <col width="10" customWidth="1" min="1" max="1"/>
    <col width="16" customWidth="1" min="2" max="2"/>
    <col width="34" customWidth="1" min="3" max="3"/>
    <col width="54" customWidth="1" min="4" max="4"/>
    <col width="11" customWidth="1" min="5" max="5"/>
    <col width="11" customWidth="1" min="6" max="6"/>
    <col width="11" customWidth="1" min="7" max="7"/>
    <col width="9" customWidth="1" min="8" max="8"/>
    <col width="11" customWidth="1" min="9" max="9"/>
    <col width="28" customWidth="1" min="10" max="10"/>
  </cols>
  <sheetData>
    <row r="1">
      <c r="A1" s="7" t="inlineStr">
        <is>
          <t>ID</t>
        </is>
      </c>
      <c r="B1" s="7" t="inlineStr">
        <is>
          <t>Function</t>
        </is>
      </c>
      <c r="C1" s="7" t="inlineStr">
        <is>
          <t>Category</t>
        </is>
      </c>
      <c r="D1" s="7" t="inlineStr">
        <is>
          <t>What this covers in a small business</t>
        </is>
      </c>
      <c r="E1" s="7" t="inlineStr">
        <is>
          <t>Current</t>
        </is>
      </c>
      <c r="F1" s="7" t="inlineStr">
        <is>
          <t>Target</t>
        </is>
      </c>
      <c r="G1" s="7" t="inlineStr">
        <is>
          <t>Criticality</t>
        </is>
      </c>
      <c r="H1" s="7" t="inlineStr">
        <is>
          <t>Gap</t>
        </is>
      </c>
      <c r="I1" s="7" t="inlineStr">
        <is>
          <t>Priority</t>
        </is>
      </c>
      <c r="J1" s="7" t="inlineStr">
        <is>
          <t>Notes</t>
        </is>
      </c>
    </row>
    <row r="2" ht="40" customHeight="1">
      <c r="A2" s="8" t="inlineStr">
        <is>
          <t>GV.OC</t>
        </is>
      </c>
      <c r="B2" s="9" t="inlineStr">
        <is>
          <t>GOVERN</t>
        </is>
      </c>
      <c r="C2" s="10" t="inlineStr">
        <is>
          <t>Organizational Context</t>
        </is>
      </c>
      <c r="D2" s="10" t="inlineStr">
        <is>
          <t>Who your customers are, what you are legally required to do, and which outcomes the business cannot lose. Most small businesses have never written this down.</t>
        </is>
      </c>
      <c r="E2" s="11" t="n"/>
      <c r="F2" s="11" t="n"/>
      <c r="G2" s="11" t="n"/>
      <c r="H2" s="9">
        <f>IF(COUNT(E2,F2)&lt;2,"",MAX(0,F2-E2))</f>
        <v/>
      </c>
      <c r="I2" s="9">
        <f>IF(OR(H2="",G2=""),"",H2*G2)</f>
        <v/>
      </c>
      <c r="J2" s="12" t="n"/>
    </row>
    <row r="3" ht="40" customHeight="1">
      <c r="A3" s="8" t="inlineStr">
        <is>
          <t>GV.RM</t>
        </is>
      </c>
      <c r="B3" s="9" t="inlineStr">
        <is>
          <t>GOVERN</t>
        </is>
      </c>
      <c r="C3" s="10" t="inlineStr">
        <is>
          <t>Risk Management Strategy</t>
        </is>
      </c>
      <c r="D3" s="10" t="inlineStr">
        <is>
          <t>How much risk ownership is willing to carry, stated explicitly rather than implied by whatever got purchased.</t>
        </is>
      </c>
      <c r="E3" s="11" t="n"/>
      <c r="F3" s="11" t="n"/>
      <c r="G3" s="11" t="n"/>
      <c r="H3" s="9">
        <f>IF(COUNT(E3,F3)&lt;2,"",MAX(0,F3-E3))</f>
        <v/>
      </c>
      <c r="I3" s="9">
        <f>IF(OR(H3="",G3=""),"",H3*G3)</f>
        <v/>
      </c>
      <c r="J3" s="12" t="n"/>
    </row>
    <row r="4" ht="40" customHeight="1">
      <c r="A4" s="8" t="inlineStr">
        <is>
          <t>GV.RR</t>
        </is>
      </c>
      <c r="B4" s="9" t="inlineStr">
        <is>
          <t>GOVERN</t>
        </is>
      </c>
      <c r="C4" s="10" t="inlineStr">
        <is>
          <t>Roles, Responsibilities, Authorities</t>
        </is>
      </c>
      <c r="D4" s="10" t="inlineStr">
        <is>
          <t>Who decides, who executes, and who is accountable. Ambiguity here is why findings stay open.</t>
        </is>
      </c>
      <c r="E4" s="11" t="n"/>
      <c r="F4" s="11" t="n"/>
      <c r="G4" s="11" t="n"/>
      <c r="H4" s="9">
        <f>IF(COUNT(E4,F4)&lt;2,"",MAX(0,F4-E4))</f>
        <v/>
      </c>
      <c r="I4" s="9">
        <f>IF(OR(H4="",G4=""),"",H4*G4)</f>
        <v/>
      </c>
      <c r="J4" s="12" t="n"/>
    </row>
    <row r="5" ht="40" customHeight="1">
      <c r="A5" s="8" t="inlineStr">
        <is>
          <t>GV.PO</t>
        </is>
      </c>
      <c r="B5" s="9" t="inlineStr">
        <is>
          <t>GOVERN</t>
        </is>
      </c>
      <c r="C5" s="10" t="inlineStr">
        <is>
          <t>Policy</t>
        </is>
      </c>
      <c r="D5" s="10" t="inlineStr">
        <is>
          <t>Written, current, acknowledged, and actually reflecting how the company operates.</t>
        </is>
      </c>
      <c r="E5" s="11" t="n"/>
      <c r="F5" s="11" t="n"/>
      <c r="G5" s="11" t="n"/>
      <c r="H5" s="9">
        <f>IF(COUNT(E5,F5)&lt;2,"",MAX(0,F5-E5))</f>
        <v/>
      </c>
      <c r="I5" s="9">
        <f>IF(OR(H5="",G5=""),"",H5*G5)</f>
        <v/>
      </c>
      <c r="J5" s="12" t="n"/>
    </row>
    <row r="6" ht="40" customHeight="1">
      <c r="A6" s="8" t="inlineStr">
        <is>
          <t>GV.OV</t>
        </is>
      </c>
      <c r="B6" s="9" t="inlineStr">
        <is>
          <t>GOVERN</t>
        </is>
      </c>
      <c r="C6" s="10" t="inlineStr">
        <is>
          <t>Oversight</t>
        </is>
      </c>
      <c r="D6" s="10" t="inlineStr">
        <is>
          <t>Whether leadership reviews the program on a cadence and adjusts it. A QBR that reports tickets is not oversight.</t>
        </is>
      </c>
      <c r="E6" s="11" t="n"/>
      <c r="F6" s="11" t="n"/>
      <c r="G6" s="11" t="n"/>
      <c r="H6" s="9">
        <f>IF(COUNT(E6,F6)&lt;2,"",MAX(0,F6-E6))</f>
        <v/>
      </c>
      <c r="I6" s="9">
        <f>IF(OR(H6="",G6=""),"",H6*G6)</f>
        <v/>
      </c>
      <c r="J6" s="12" t="n"/>
    </row>
    <row r="7" ht="40" customHeight="1">
      <c r="A7" s="8" t="inlineStr">
        <is>
          <t>GV.SC</t>
        </is>
      </c>
      <c r="B7" s="9" t="inlineStr">
        <is>
          <t>GOVERN</t>
        </is>
      </c>
      <c r="C7" s="10" t="inlineStr">
        <is>
          <t>Cybersecurity Supply Chain Risk Management</t>
        </is>
      </c>
      <c r="D7" s="10" t="inlineStr">
        <is>
          <t>Vendor tiering, diligence, contract terms, and access governance for third parties.</t>
        </is>
      </c>
      <c r="E7" s="11" t="n"/>
      <c r="F7" s="11" t="n"/>
      <c r="G7" s="11" t="n"/>
      <c r="H7" s="9">
        <f>IF(COUNT(E7,F7)&lt;2,"",MAX(0,F7-E7))</f>
        <v/>
      </c>
      <c r="I7" s="9">
        <f>IF(OR(H7="",G7=""),"",H7*G7)</f>
        <v/>
      </c>
      <c r="J7" s="12" t="n"/>
    </row>
    <row r="8" ht="40" customHeight="1">
      <c r="A8" s="8" t="inlineStr">
        <is>
          <t>ID.AM</t>
        </is>
      </c>
      <c r="B8" s="9" t="inlineStr">
        <is>
          <t>IDENTIFY</t>
        </is>
      </c>
      <c r="C8" s="10" t="inlineStr">
        <is>
          <t>Asset Management</t>
        </is>
      </c>
      <c r="D8" s="10" t="inlineStr">
        <is>
          <t>Hardware, software, data, and services inventory, including the systems nobody put on a list.</t>
        </is>
      </c>
      <c r="E8" s="11" t="n"/>
      <c r="F8" s="11" t="n"/>
      <c r="G8" s="11" t="n"/>
      <c r="H8" s="9">
        <f>IF(COUNT(E8,F8)&lt;2,"",MAX(0,F8-E8))</f>
        <v/>
      </c>
      <c r="I8" s="9">
        <f>IF(OR(H8="",G8=""),"",H8*G8)</f>
        <v/>
      </c>
      <c r="J8" s="12" t="n"/>
    </row>
    <row r="9" ht="40" customHeight="1">
      <c r="A9" s="8" t="inlineStr">
        <is>
          <t>ID.RA</t>
        </is>
      </c>
      <c r="B9" s="9" t="inlineStr">
        <is>
          <t>IDENTIFY</t>
        </is>
      </c>
      <c r="C9" s="10" t="inlineStr">
        <is>
          <t>Risk Assessment</t>
        </is>
      </c>
      <c r="D9" s="10" t="inlineStr">
        <is>
          <t>Identified threats and vulnerabilities, assessed and prioritized, in writing.</t>
        </is>
      </c>
      <c r="E9" s="11" t="n"/>
      <c r="F9" s="11" t="n"/>
      <c r="G9" s="11" t="n"/>
      <c r="H9" s="9">
        <f>IF(COUNT(E9,F9)&lt;2,"",MAX(0,F9-E9))</f>
        <v/>
      </c>
      <c r="I9" s="9">
        <f>IF(OR(H9="",G9=""),"",H9*G9)</f>
        <v/>
      </c>
      <c r="J9" s="12" t="n"/>
    </row>
    <row r="10" ht="40" customHeight="1">
      <c r="A10" s="8" t="inlineStr">
        <is>
          <t>ID.IM</t>
        </is>
      </c>
      <c r="B10" s="9" t="inlineStr">
        <is>
          <t>IDENTIFY</t>
        </is>
      </c>
      <c r="C10" s="10" t="inlineStr">
        <is>
          <t>Improvement</t>
        </is>
      </c>
      <c r="D10" s="10" t="inlineStr">
        <is>
          <t>Lessons from incidents, tests, and assessments actually changing how you operate.</t>
        </is>
      </c>
      <c r="E10" s="11" t="n"/>
      <c r="F10" s="11" t="n"/>
      <c r="G10" s="11" t="n"/>
      <c r="H10" s="9">
        <f>IF(COUNT(E10,F10)&lt;2,"",MAX(0,F10-E10))</f>
        <v/>
      </c>
      <c r="I10" s="9">
        <f>IF(OR(H10="",G10=""),"",H10*G10)</f>
        <v/>
      </c>
      <c r="J10" s="12" t="n"/>
    </row>
    <row r="11" ht="40" customHeight="1">
      <c r="A11" s="8" t="inlineStr">
        <is>
          <t>PR.AA</t>
        </is>
      </c>
      <c r="B11" s="9" t="inlineStr">
        <is>
          <t>PROTECT</t>
        </is>
      </c>
      <c r="C11" s="10" t="inlineStr">
        <is>
          <t>Identity Management, Authentication, Access Control</t>
        </is>
      </c>
      <c r="D11" s="10" t="inlineStr">
        <is>
          <t>MFA strength, privileged access, joiner-mover-leaver, and non-human identity.</t>
        </is>
      </c>
      <c r="E11" s="11" t="n"/>
      <c r="F11" s="11" t="n"/>
      <c r="G11" s="11" t="n"/>
      <c r="H11" s="9">
        <f>IF(COUNT(E11,F11)&lt;2,"",MAX(0,F11-E11))</f>
        <v/>
      </c>
      <c r="I11" s="9">
        <f>IF(OR(H11="",G11=""),"",H11*G11)</f>
        <v/>
      </c>
      <c r="J11" s="12" t="n"/>
    </row>
    <row r="12" ht="40" customHeight="1">
      <c r="A12" s="8" t="inlineStr">
        <is>
          <t>PR.AT</t>
        </is>
      </c>
      <c r="B12" s="9" t="inlineStr">
        <is>
          <t>PROTECT</t>
        </is>
      </c>
      <c r="C12" s="10" t="inlineStr">
        <is>
          <t>Awareness and Training</t>
        </is>
      </c>
      <c r="D12" s="10" t="inlineStr">
        <is>
          <t>Role-appropriate training with records, not an annual video nobody remembers.</t>
        </is>
      </c>
      <c r="E12" s="11" t="n"/>
      <c r="F12" s="11" t="n"/>
      <c r="G12" s="11" t="n"/>
      <c r="H12" s="9">
        <f>IF(COUNT(E12,F12)&lt;2,"",MAX(0,F12-E12))</f>
        <v/>
      </c>
      <c r="I12" s="9">
        <f>IF(OR(H12="",G12=""),"",H12*G12)</f>
        <v/>
      </c>
      <c r="J12" s="12" t="n"/>
    </row>
    <row r="13" ht="40" customHeight="1">
      <c r="A13" s="8" t="inlineStr">
        <is>
          <t>PR.DS</t>
        </is>
      </c>
      <c r="B13" s="9" t="inlineStr">
        <is>
          <t>PROTECT</t>
        </is>
      </c>
      <c r="C13" s="10" t="inlineStr">
        <is>
          <t>Data Security</t>
        </is>
      </c>
      <c r="D13" s="10" t="inlineStr">
        <is>
          <t>Encryption at rest and in transit, classification, retention, and disposal.</t>
        </is>
      </c>
      <c r="E13" s="11" t="n"/>
      <c r="F13" s="11" t="n"/>
      <c r="G13" s="11" t="n"/>
      <c r="H13" s="9">
        <f>IF(COUNT(E13,F13)&lt;2,"",MAX(0,F13-E13))</f>
        <v/>
      </c>
      <c r="I13" s="9">
        <f>IF(OR(H13="",G13=""),"",H13*G13)</f>
        <v/>
      </c>
      <c r="J13" s="12" t="n"/>
    </row>
    <row r="14" ht="40" customHeight="1">
      <c r="A14" s="8" t="inlineStr">
        <is>
          <t>PR.PS</t>
        </is>
      </c>
      <c r="B14" s="9" t="inlineStr">
        <is>
          <t>PROTECT</t>
        </is>
      </c>
      <c r="C14" s="10" t="inlineStr">
        <is>
          <t>Platform Security</t>
        </is>
      </c>
      <c r="D14" s="10" t="inlineStr">
        <is>
          <t>Configuration hardening, patching, and secure defaults across endpoints, servers, and SaaS.</t>
        </is>
      </c>
      <c r="E14" s="11" t="n"/>
      <c r="F14" s="11" t="n"/>
      <c r="G14" s="11" t="n"/>
      <c r="H14" s="9">
        <f>IF(COUNT(E14,F14)&lt;2,"",MAX(0,F14-E14))</f>
        <v/>
      </c>
      <c r="I14" s="9">
        <f>IF(OR(H14="",G14=""),"",H14*G14)</f>
        <v/>
      </c>
      <c r="J14" s="12" t="n"/>
    </row>
    <row r="15" ht="40" customHeight="1">
      <c r="A15" s="8" t="inlineStr">
        <is>
          <t>PR.IR</t>
        </is>
      </c>
      <c r="B15" s="9" t="inlineStr">
        <is>
          <t>PROTECT</t>
        </is>
      </c>
      <c r="C15" s="10" t="inlineStr">
        <is>
          <t>Technology Infrastructure Resilience</t>
        </is>
      </c>
      <c r="D15" s="10" t="inlineStr">
        <is>
          <t>Segmentation, redundancy, and capacity so a single failure does not stop the business.</t>
        </is>
      </c>
      <c r="E15" s="11" t="n"/>
      <c r="F15" s="11" t="n"/>
      <c r="G15" s="11" t="n"/>
      <c r="H15" s="9">
        <f>IF(COUNT(E15,F15)&lt;2,"",MAX(0,F15-E15))</f>
        <v/>
      </c>
      <c r="I15" s="9">
        <f>IF(OR(H15="",G15=""),"",H15*G15)</f>
        <v/>
      </c>
      <c r="J15" s="12" t="n"/>
    </row>
    <row r="16" ht="40" customHeight="1">
      <c r="A16" s="8" t="inlineStr">
        <is>
          <t>DE.CM</t>
        </is>
      </c>
      <c r="B16" s="9" t="inlineStr">
        <is>
          <t>DETECT</t>
        </is>
      </c>
      <c r="C16" s="10" t="inlineStr">
        <is>
          <t>Continuous Monitoring</t>
        </is>
      </c>
      <c r="D16" s="10" t="inlineStr">
        <is>
          <t>Logging, coverage, and whether anyone is watching during the hours you operate.</t>
        </is>
      </c>
      <c r="E16" s="11" t="n"/>
      <c r="F16" s="11" t="n"/>
      <c r="G16" s="11" t="n"/>
      <c r="H16" s="9">
        <f>IF(COUNT(E16,F16)&lt;2,"",MAX(0,F16-E16))</f>
        <v/>
      </c>
      <c r="I16" s="9">
        <f>IF(OR(H16="",G16=""),"",H16*G16)</f>
        <v/>
      </c>
      <c r="J16" s="12" t="n"/>
    </row>
    <row r="17" ht="40" customHeight="1">
      <c r="A17" s="8" t="inlineStr">
        <is>
          <t>DE.AE</t>
        </is>
      </c>
      <c r="B17" s="9" t="inlineStr">
        <is>
          <t>DETECT</t>
        </is>
      </c>
      <c r="C17" s="10" t="inlineStr">
        <is>
          <t>Adverse Event Analysis</t>
        </is>
      </c>
      <c r="D17" s="10" t="inlineStr">
        <is>
          <t>Triage, correlation, and the ability to tell a real event from noise.</t>
        </is>
      </c>
      <c r="E17" s="11" t="n"/>
      <c r="F17" s="11" t="n"/>
      <c r="G17" s="11" t="n"/>
      <c r="H17" s="9">
        <f>IF(COUNT(E17,F17)&lt;2,"",MAX(0,F17-E17))</f>
        <v/>
      </c>
      <c r="I17" s="9">
        <f>IF(OR(H17="",G17=""),"",H17*G17)</f>
        <v/>
      </c>
      <c r="J17" s="12" t="n"/>
    </row>
    <row r="18" ht="40" customHeight="1">
      <c r="A18" s="8" t="inlineStr">
        <is>
          <t>RS.MA</t>
        </is>
      </c>
      <c r="B18" s="9" t="inlineStr">
        <is>
          <t>RESPOND</t>
        </is>
      </c>
      <c r="C18" s="10" t="inlineStr">
        <is>
          <t>Incident Management</t>
        </is>
      </c>
      <c r="D18" s="10" t="inlineStr">
        <is>
          <t>A plan with named roles, reachable when your systems are not.</t>
        </is>
      </c>
      <c r="E18" s="11" t="n"/>
      <c r="F18" s="11" t="n"/>
      <c r="G18" s="11" t="n"/>
      <c r="H18" s="9">
        <f>IF(COUNT(E18,F18)&lt;2,"",MAX(0,F18-E18))</f>
        <v/>
      </c>
      <c r="I18" s="9">
        <f>IF(OR(H18="",G18=""),"",H18*G18)</f>
        <v/>
      </c>
      <c r="J18" s="12" t="n"/>
    </row>
    <row r="19" ht="40" customHeight="1">
      <c r="A19" s="8" t="inlineStr">
        <is>
          <t>RS.AN</t>
        </is>
      </c>
      <c r="B19" s="9" t="inlineStr">
        <is>
          <t>RESPOND</t>
        </is>
      </c>
      <c r="C19" s="10" t="inlineStr">
        <is>
          <t>Incident Analysis</t>
        </is>
      </c>
      <c r="D19" s="10" t="inlineStr">
        <is>
          <t>Forensic capability and log retention long enough to reconstruct what happened.</t>
        </is>
      </c>
      <c r="E19" s="11" t="n"/>
      <c r="F19" s="11" t="n"/>
      <c r="G19" s="11" t="n"/>
      <c r="H19" s="9">
        <f>IF(COUNT(E19,F19)&lt;2,"",MAX(0,F19-E19))</f>
        <v/>
      </c>
      <c r="I19" s="9">
        <f>IF(OR(H19="",G19=""),"",H19*G19)</f>
        <v/>
      </c>
      <c r="J19" s="12" t="n"/>
    </row>
    <row r="20" ht="40" customHeight="1">
      <c r="A20" s="8" t="inlineStr">
        <is>
          <t>RS.CO</t>
        </is>
      </c>
      <c r="B20" s="9" t="inlineStr">
        <is>
          <t>RESPOND</t>
        </is>
      </c>
      <c r="C20" s="10" t="inlineStr">
        <is>
          <t>Incident Response Reporting and Communication</t>
        </is>
      </c>
      <c r="D20" s="10" t="inlineStr">
        <is>
          <t>Who tells customers, regulators, and insurers, and within what window.</t>
        </is>
      </c>
      <c r="E20" s="11" t="n"/>
      <c r="F20" s="11" t="n"/>
      <c r="G20" s="11" t="n"/>
      <c r="H20" s="9">
        <f>IF(COUNT(E20,F20)&lt;2,"",MAX(0,F20-E20))</f>
        <v/>
      </c>
      <c r="I20" s="9">
        <f>IF(OR(H20="",G20=""),"",H20*G20)</f>
        <v/>
      </c>
      <c r="J20" s="12" t="n"/>
    </row>
    <row r="21" ht="40" customHeight="1">
      <c r="A21" s="8" t="inlineStr">
        <is>
          <t>RS.MI</t>
        </is>
      </c>
      <c r="B21" s="9" t="inlineStr">
        <is>
          <t>RESPOND</t>
        </is>
      </c>
      <c r="C21" s="10" t="inlineStr">
        <is>
          <t>Incident Mitigation</t>
        </is>
      </c>
      <c r="D21" s="10" t="inlineStr">
        <is>
          <t>Containment and eradication, practiced rather than improvised.</t>
        </is>
      </c>
      <c r="E21" s="11" t="n"/>
      <c r="F21" s="11" t="n"/>
      <c r="G21" s="11" t="n"/>
      <c r="H21" s="9">
        <f>IF(COUNT(E21,F21)&lt;2,"",MAX(0,F21-E21))</f>
        <v/>
      </c>
      <c r="I21" s="9">
        <f>IF(OR(H21="",G21=""),"",H21*G21)</f>
        <v/>
      </c>
      <c r="J21" s="12" t="n"/>
    </row>
    <row r="22" ht="40" customHeight="1">
      <c r="A22" s="8" t="inlineStr">
        <is>
          <t>RC.RP</t>
        </is>
      </c>
      <c r="B22" s="9" t="inlineStr">
        <is>
          <t>RECOVER</t>
        </is>
      </c>
      <c r="C22" s="10" t="inlineStr">
        <is>
          <t>Incident Recovery Plan Execution</t>
        </is>
      </c>
      <c r="D22" s="10" t="inlineStr">
        <is>
          <t>Tested restoration with measured elapsed times, in a defined order.</t>
        </is>
      </c>
      <c r="E22" s="11" t="n"/>
      <c r="F22" s="11" t="n"/>
      <c r="G22" s="11" t="n"/>
      <c r="H22" s="9">
        <f>IF(COUNT(E22,F22)&lt;2,"",MAX(0,F22-E22))</f>
        <v/>
      </c>
      <c r="I22" s="9">
        <f>IF(OR(H22="",G22=""),"",H22*G22)</f>
        <v/>
      </c>
      <c r="J22" s="12" t="n"/>
    </row>
    <row r="23" ht="40" customHeight="1">
      <c r="A23" s="8" t="inlineStr">
        <is>
          <t>RC.CO</t>
        </is>
      </c>
      <c r="B23" s="9" t="inlineStr">
        <is>
          <t>RECOVER</t>
        </is>
      </c>
      <c r="C23" s="10" t="inlineStr">
        <is>
          <t>Incident Recovery Communication</t>
        </is>
      </c>
      <c r="D23" s="10" t="inlineStr">
        <is>
          <t>Keeping staff, customers, and stakeholders informed during recovery.</t>
        </is>
      </c>
      <c r="E23" s="11" t="n"/>
      <c r="F23" s="11" t="n"/>
      <c r="G23" s="11" t="n"/>
      <c r="H23" s="9">
        <f>IF(COUNT(E23,F23)&lt;2,"",MAX(0,F23-E23))</f>
        <v/>
      </c>
      <c r="I23" s="9">
        <f>IF(OR(H23="",G23=""),"",H23*G23)</f>
        <v/>
      </c>
      <c r="J23" s="12" t="n"/>
    </row>
  </sheetData>
  <dataValidations count="2">
    <dataValidation sqref="E2:F23" showDropDown="0" showInputMessage="0" showErrorMessage="0" allowBlank="1" error="Tier must be 1 to 4." type="whole" operator="between">
      <formula1>1</formula1>
      <formula2>4</formula2>
    </dataValidation>
    <dataValidation sqref="G2:G23" showDropDown="0" showInputMessage="0" showErrorMessage="0" allowBlank="1" error="Criticality is 1 (low), 2 (medium), or 3 (high)." type="whole" operator="between">
      <formula1>1</formula1>
      <formula2>3</formula2>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F14"/>
  <sheetViews>
    <sheetView showGridLines="0" workbookViewId="0">
      <selection activeCell="A1" sqref="A1"/>
    </sheetView>
  </sheetViews>
  <sheetFormatPr baseColWidth="8" defaultRowHeight="15"/>
  <cols>
    <col width="3" customWidth="1" min="1" max="1"/>
    <col width="20" customWidth="1" min="2" max="2"/>
    <col width="14" customWidth="1" min="3" max="3"/>
    <col width="14" customWidth="1" min="4" max="4"/>
    <col width="14" customWidth="1" min="5" max="5"/>
    <col width="62" customWidth="1" min="6" max="6"/>
  </cols>
  <sheetData>
    <row r="2">
      <c r="B2" s="7" t="inlineStr">
        <is>
          <t>Function</t>
        </is>
      </c>
      <c r="C2" s="7" t="inlineStr">
        <is>
          <t>Avg current</t>
        </is>
      </c>
      <c r="D2" s="7" t="inlineStr">
        <is>
          <t>Avg target</t>
        </is>
      </c>
      <c r="E2" s="7" t="inlineStr">
        <is>
          <t>Total gap</t>
        </is>
      </c>
      <c r="F2" s="7" t="inlineStr">
        <is>
          <t>What a low score here usually means</t>
        </is>
      </c>
    </row>
    <row r="3" ht="30" customHeight="1">
      <c r="B3" s="13" t="inlineStr">
        <is>
          <t>GOVERN</t>
        </is>
      </c>
      <c r="C3" s="14">
        <f>IFERROR(AVERAGEIF(Profile!$B$2:$B$23,$B3,Profile!$E$2:$E$23),0)</f>
        <v/>
      </c>
      <c r="D3" s="14">
        <f>IFERROR(AVERAGEIF(Profile!$B$2:$B$23,$B3,Profile!$F$2:$F$23),0)</f>
        <v/>
      </c>
      <c r="E3" s="9">
        <f>SUMIF(Profile!$B$2:$B$23,$B3,Profile!$H$2:$H$23)</f>
        <v/>
      </c>
      <c r="F3" s="10" t="inlineStr">
        <is>
          <t>Security is being bought rather than governed. Tools exist, decisions do not.</t>
        </is>
      </c>
    </row>
    <row r="4" ht="30" customHeight="1">
      <c r="B4" s="13" t="inlineStr">
        <is>
          <t>IDENTIFY</t>
        </is>
      </c>
      <c r="C4" s="14">
        <f>IFERROR(AVERAGEIF(Profile!$B$2:$B$23,$B4,Profile!$E$2:$E$23),0)</f>
        <v/>
      </c>
      <c r="D4" s="14">
        <f>IFERROR(AVERAGEIF(Profile!$B$2:$B$23,$B4,Profile!$F$2:$F$23),0)</f>
        <v/>
      </c>
      <c r="E4" s="9">
        <f>SUMIF(Profile!$B$2:$B$23,$B4,Profile!$H$2:$H$23)</f>
        <v/>
      </c>
      <c r="F4" s="10" t="inlineStr">
        <is>
          <t>You cannot protect what you have not inventoried. This blocks progress everywhere else.</t>
        </is>
      </c>
    </row>
    <row r="5" ht="30" customHeight="1">
      <c r="B5" s="13" t="inlineStr">
        <is>
          <t>PROTECT</t>
        </is>
      </c>
      <c r="C5" s="14">
        <f>IFERROR(AVERAGEIF(Profile!$B$2:$B$23,$B5,Profile!$E$2:$E$23),0)</f>
        <v/>
      </c>
      <c r="D5" s="14">
        <f>IFERROR(AVERAGEIF(Profile!$B$2:$B$23,$B5,Profile!$F$2:$F$23),0)</f>
        <v/>
      </c>
      <c r="E5" s="9">
        <f>SUMIF(Profile!$B$2:$B$23,$B5,Profile!$H$2:$H$23)</f>
        <v/>
      </c>
      <c r="F5" s="10" t="inlineStr">
        <is>
          <t>Usually the highest-scoring function, because it is what vendors sell.</t>
        </is>
      </c>
    </row>
    <row r="6" ht="30" customHeight="1">
      <c r="B6" s="13" t="inlineStr">
        <is>
          <t>DETECT</t>
        </is>
      </c>
      <c r="C6" s="14">
        <f>IFERROR(AVERAGEIF(Profile!$B$2:$B$23,$B6,Profile!$E$2:$E$23),0)</f>
        <v/>
      </c>
      <c r="D6" s="14">
        <f>IFERROR(AVERAGEIF(Profile!$B$2:$B$23,$B6,Profile!$F$2:$F$23),0)</f>
        <v/>
      </c>
      <c r="E6" s="9">
        <f>SUMIF(Profile!$B$2:$B$23,$B6,Profile!$H$2:$H$23)</f>
        <v/>
      </c>
      <c r="F6" s="10" t="inlineStr">
        <is>
          <t>Coverage exists during business hours and stops at 5pm, which is not when incidents happen.</t>
        </is>
      </c>
    </row>
    <row r="7" ht="30" customHeight="1">
      <c r="B7" s="13" t="inlineStr">
        <is>
          <t>RESPOND</t>
        </is>
      </c>
      <c r="C7" s="14">
        <f>IFERROR(AVERAGEIF(Profile!$B$2:$B$23,$B7,Profile!$E$2:$E$23),0)</f>
        <v/>
      </c>
      <c r="D7" s="14">
        <f>IFERROR(AVERAGEIF(Profile!$B$2:$B$23,$B7,Profile!$F$2:$F$23),0)</f>
        <v/>
      </c>
      <c r="E7" s="9">
        <f>SUMIF(Profile!$B$2:$B$23,$B7,Profile!$H$2:$H$23)</f>
        <v/>
      </c>
      <c r="F7" s="10" t="inlineStr">
        <is>
          <t>A plan exists as a document rather than as a practiced capability.</t>
        </is>
      </c>
    </row>
    <row r="8" ht="30" customHeight="1">
      <c r="B8" s="13" t="inlineStr">
        <is>
          <t>RECOVER</t>
        </is>
      </c>
      <c r="C8" s="14">
        <f>IFERROR(AVERAGEIF(Profile!$B$2:$B$23,$B8,Profile!$E$2:$E$23),0)</f>
        <v/>
      </c>
      <c r="D8" s="14">
        <f>IFERROR(AVERAGEIF(Profile!$B$2:$B$23,$B8,Profile!$F$2:$F$23),0)</f>
        <v/>
      </c>
      <c r="E8" s="9">
        <f>SUMIF(Profile!$B$2:$B$23,$B8,Profile!$H$2:$H$23)</f>
        <v/>
      </c>
      <c r="F8" s="10" t="inlineStr">
        <is>
          <t>Backups exist. Recovery has never been timed.</t>
        </is>
      </c>
    </row>
    <row r="9">
      <c r="B9" s="15" t="inlineStr">
        <is>
          <t>OVERALL</t>
        </is>
      </c>
      <c r="C9" s="16">
        <f>IFERROR(AVERAGE(Profile!$E$2:$E$23),0)</f>
        <v/>
      </c>
      <c r="D9" s="16">
        <f>IFERROR(AVERAGE(Profile!$F$2:$F$23),0)</f>
        <v/>
      </c>
      <c r="E9" s="17">
        <f>SUM(E3:E8)</f>
        <v/>
      </c>
      <c r="F9" s="18" t="n"/>
    </row>
    <row r="11">
      <c r="B11" s="19" t="inlineStr">
        <is>
          <t>Read-out</t>
        </is>
      </c>
    </row>
    <row r="12">
      <c r="B12" s="20">
        <f>IF($C$9=0,"Score the Profile tab first.",IF($C$9&gt;=3,"Repeatable or better. Your constraint is now measurement, not controls.",IF($C$9&gt;=2,"Risk informed. Controls exist and governance is the gap.","Partial. Work IDENTIFY and GOVERN before buying anything else.")))</f>
        <v/>
      </c>
    </row>
    <row r="14">
      <c r="B14" s="13" t="inlineStr">
        <is>
          <t>Highest gap function</t>
        </is>
      </c>
      <c r="C14" s="8">
        <f>IF(SUM(E3:E8)=0,"",INDEX(B3:B8,MATCH(MAX(E3:E8),E3:E8,0)))</f>
        <v/>
      </c>
      <c r="F14" s="10" t="inlineStr">
        <is>
          <t>Sort the Profile tab by the Priority column and work from the top. Priority is gap multiplied by business criticality, so it ranks by the distance you actually intend to travel rather than by the largest raw number.</t>
        </is>
      </c>
    </row>
  </sheetData>
  <mergeCells count="1">
    <mergeCell ref="B12:F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2026-08-21T17:17:42Z</dcterms:created>
  <dcterms:modified xmlns:dcterms="http://purl.org/dc/terms/" xmlns:xsi="http://www.w3.org/2001/XMLSchema-instance" xsi:type="dcterms:W3CDTF">2026-08-21T17:17:42Z</dcterms:modified>
</cp:coreProperties>
</file>